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таровойтова О.П. - Сайт\"/>
    </mc:Choice>
  </mc:AlternateContent>
  <bookViews>
    <workbookView xWindow="0" yWindow="75" windowWidth="3675" windowHeight="71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Лист1!$A$1:$M$54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K33" i="1"/>
  <c r="L33" i="1"/>
  <c r="M33" i="1"/>
  <c r="J33" i="1"/>
  <c r="G33" i="1"/>
  <c r="C33" i="1"/>
  <c r="H33" i="1"/>
  <c r="M26" i="1"/>
  <c r="J26" i="1"/>
  <c r="I26" i="1"/>
  <c r="H26" i="1"/>
  <c r="G26" i="1"/>
  <c r="D26" i="1"/>
  <c r="C26" i="1"/>
  <c r="J25" i="1"/>
  <c r="J24" i="1"/>
  <c r="J21" i="1"/>
  <c r="J22" i="1" s="1"/>
  <c r="M22" i="1"/>
  <c r="L22" i="1"/>
  <c r="K22" i="1"/>
  <c r="H22" i="1"/>
  <c r="G22" i="1"/>
  <c r="D22" i="1"/>
  <c r="C22" i="1"/>
  <c r="I33" i="1" l="1"/>
  <c r="D33" i="1"/>
  <c r="J29" i="1"/>
  <c r="J30" i="1"/>
  <c r="J20" i="1"/>
  <c r="J19" i="1"/>
  <c r="I22" i="1" l="1"/>
  <c r="C37" i="1"/>
  <c r="J35" i="1" l="1"/>
  <c r="J36" i="1" s="1"/>
  <c r="H36" i="1"/>
  <c r="L36" i="1"/>
  <c r="M36" i="1"/>
  <c r="G36" i="1"/>
  <c r="D37" i="1"/>
  <c r="J28" i="1" l="1"/>
</calcChain>
</file>

<file path=xl/sharedStrings.xml><?xml version="1.0" encoding="utf-8"?>
<sst xmlns="http://schemas.openxmlformats.org/spreadsheetml/2006/main" count="111" uniqueCount="70">
  <si>
    <t>УТВЕРЖДЕНО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</si>
  <si>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</si>
  <si>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</si>
  <si>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</si>
  <si>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</si>
  <si>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Стоимость проведения капитального ремонта, руб.</t>
  </si>
  <si>
    <t>сметная</t>
  </si>
  <si>
    <t>договорная</t>
  </si>
  <si>
    <t>всего</t>
  </si>
  <si>
    <t>в том числе</t>
  </si>
  <si>
    <t>бюджет</t>
  </si>
  <si>
    <t>ВСЕГО:</t>
  </si>
  <si>
    <t>Решение Лиозненского районного</t>
  </si>
  <si>
    <t>исполнительного комитета</t>
  </si>
  <si>
    <t xml:space="preserve">(в редакции решения  </t>
  </si>
  <si>
    <t xml:space="preserve">Лиозненского районного </t>
  </si>
  <si>
    <t>16.11.2018 № 785)</t>
  </si>
  <si>
    <t>Итого</t>
  </si>
  <si>
    <t>х</t>
  </si>
  <si>
    <t>СОГЛАСОВАНО</t>
  </si>
  <si>
    <t>Главное управление жилищно-коммунального</t>
  </si>
  <si>
    <t>хозяйства Витебского областного</t>
  </si>
  <si>
    <t xml:space="preserve">Финансовый отдел Лиозненского  </t>
  </si>
  <si>
    <t>районного исполнительного комитета</t>
  </si>
  <si>
    <t>Сроки проведения капитального ремонта</t>
  </si>
  <si>
    <t>начало, месяц, год</t>
  </si>
  <si>
    <t>окончание, месяц, год</t>
  </si>
  <si>
    <t>сумма от внесения платы за капитальный ремонт гражданами и арендаторами нежилых помещений</t>
  </si>
  <si>
    <t>1.</t>
  </si>
  <si>
    <t>Затраты на технический и авторский надзор, подготовка объекта в эксплуатацию, отчисления госстройнадзору, средства на ПИР и экспертизу, мониторинг цен</t>
  </si>
  <si>
    <t>Нормативный срок производства работ</t>
  </si>
  <si>
    <t xml:space="preserve">Сроки проведения капитального ремонта </t>
  </si>
  <si>
    <t>Стоимость 1 кв.м., руб.</t>
  </si>
  <si>
    <t>Виды ремонтно-строительных раблот</t>
  </si>
  <si>
    <t>Подрядная организация</t>
  </si>
  <si>
    <t>окончание месяц, год</t>
  </si>
  <si>
    <t>Информация по объектам текущего графика капитального ремонта жилищного фонда</t>
  </si>
  <si>
    <t xml:space="preserve">начало,  месяц, год </t>
  </si>
  <si>
    <t>Капитальный ремонт здания жилого дома № 27 по ул. Оршанская в н.п. Бабиновичи Лиозненского района</t>
  </si>
  <si>
    <t>сентябрь</t>
  </si>
  <si>
    <t>2.</t>
  </si>
  <si>
    <t>Капитальный ремонт жилого дома № 48А по ул. Марии Октябрьской в г.п. Лиозно</t>
  </si>
  <si>
    <t>октябрь</t>
  </si>
  <si>
    <t>декабрь</t>
  </si>
  <si>
    <t>Раздел 1. Объекты с вводом площади в текущем году</t>
  </si>
  <si>
    <t>январь</t>
  </si>
  <si>
    <t>май</t>
  </si>
  <si>
    <t>3.</t>
  </si>
  <si>
    <t>июнь</t>
  </si>
  <si>
    <t>Ремонт кровли, ремонт инженерных сетей, замена оконных и дверных проемов в местах общего пользования, ремонт крылец, утепление торцевых стен, ремонт стыков стеновх панелей,отмостка</t>
  </si>
  <si>
    <t>Ремонт кровли, ремонт инженерных сетей, замена оконных и дверных проемов в местах общего пользования, ремонт крылец, утепление торцевых стен, ремонт стыков стеновх панелей, отмостка</t>
  </si>
  <si>
    <t>20.01.2023 № 68</t>
  </si>
  <si>
    <t>ТЕКУЩИЙ ГРАФИК</t>
  </si>
  <si>
    <t>капитального ремонта жилищного фонда г.п. Лиозно и Лиозненского района на 2023 год</t>
  </si>
  <si>
    <t>Использовано средств на 01.01.2023, руб.</t>
  </si>
  <si>
    <t>кредиторская задолженность на 01.01.2023 г.</t>
  </si>
  <si>
    <t>План финансирования 2023 год, руб.</t>
  </si>
  <si>
    <t>стоимость работ на 2023 год</t>
  </si>
  <si>
    <t>Капитальный ремонт жилого дома № 4 по ул. Школьная в г.п. Лиозно</t>
  </si>
  <si>
    <t>март</t>
  </si>
  <si>
    <t>Капитальный ремонт жилого дома № 7 по ул. Чкалова в г.п. Лиозно</t>
  </si>
  <si>
    <t>август</t>
  </si>
  <si>
    <t>Раздел 2. Объекты без ввода площади в текущем году</t>
  </si>
  <si>
    <t>Капитальный ремонт жилого дома № 21 по ул. Добромыслянской в г.п. Лиозно</t>
  </si>
  <si>
    <t>Раздел 3. Разработка проектной документации</t>
  </si>
  <si>
    <t>Капитальный ремонт жилого дома № 2 по ул. Школьная в н.п.Черноручье Лиозненского района</t>
  </si>
  <si>
    <t>4.</t>
  </si>
  <si>
    <t>5.</t>
  </si>
  <si>
    <t>Капитальный ремонт жилого дома № 6 по ул. Школьная в г.п. Лиозно</t>
  </si>
  <si>
    <t>Раздел 4. Затраты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</si>
</sst>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_р_.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4" fontId="1" fillId="0" borderId="0" xfId="1" applyNumberFormat="1"/>
    <xf numFmtId="164" fontId="1" fillId="0" borderId="0" xfId="1" applyNumberForma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/>
    <xf numFmtId="0" fontId="5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/>
    </xf>
    <xf numFmtId="49" fontId="4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6" fillId="0" borderId="0" xfId="1" applyFont="1" applyFill="1"/>
    <xf numFmtId="1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5" fillId="0" borderId="0" xfId="1" applyFont="1" applyBorder="1"/>
    <xf numFmtId="165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top" wrapText="1"/>
    </xf>
    <xf numFmtId="165" fontId="4" fillId="0" borderId="8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top" wrapText="1"/>
    </xf>
    <xf numFmtId="165" fontId="4" fillId="0" borderId="9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justify" vertical="center" wrapText="1"/>
    </xf>
    <xf numFmtId="164" fontId="4" fillId="0" borderId="3" xfId="1" applyNumberFormat="1" applyFont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justify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justify" vertical="center" wrapText="1"/>
    </xf>
    <xf numFmtId="3" fontId="7" fillId="0" borderId="0" xfId="1" applyNumberFormat="1" applyFont="1" applyAlignment="1">
      <alignment horizontal="left"/>
    </xf>
    <xf numFmtId="0" fontId="4" fillId="0" borderId="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zoomScale="90" zoomScaleNormal="100" zoomScaleSheetLayoutView="90" workbookViewId="0">
      <selection activeCell="A38" sqref="A38:XFD43"/>
    </sheetView>
  </sheetViews>
  <sheetFormatPr defaultRowHeight="15" x14ac:dyDescent="0.25"/>
  <cols>
    <col min="1" max="1" width="5" customWidth="1"/>
    <col min="2" max="2" width="37.28515625" customWidth="1"/>
    <col min="3" max="3" width="9.28515625" bestFit="1" customWidth="1"/>
    <col min="4" max="4" width="9.5703125" bestFit="1" customWidth="1"/>
    <col min="5" max="5" width="11.140625" customWidth="1"/>
    <col min="6" max="6" width="10.85546875" customWidth="1"/>
    <col min="7" max="7" width="12" customWidth="1"/>
    <col min="8" max="8" width="12.140625" customWidth="1"/>
    <col min="9" max="9" width="13.140625" customWidth="1"/>
    <col min="10" max="10" width="11.7109375" customWidth="1"/>
    <col min="11" max="11" width="14.140625" customWidth="1"/>
    <col min="12" max="12" width="14" customWidth="1"/>
    <col min="13" max="13" width="17" customWidth="1"/>
    <col min="14" max="14" width="13" customWidth="1"/>
    <col min="15" max="15" width="12" customWidth="1"/>
    <col min="16" max="16" width="12.42578125" customWidth="1"/>
  </cols>
  <sheetData>
    <row r="1" spans="1:13" ht="16.5" customHeight="1" x14ac:dyDescent="0.3">
      <c r="A1" s="2"/>
      <c r="B1" s="2"/>
      <c r="C1" s="3"/>
      <c r="D1" s="3"/>
      <c r="E1" s="3"/>
      <c r="F1" s="2"/>
      <c r="G1" s="2"/>
      <c r="H1" s="2"/>
      <c r="I1" s="3"/>
      <c r="J1" s="4"/>
      <c r="K1" s="16" t="s">
        <v>0</v>
      </c>
      <c r="L1" s="16"/>
      <c r="M1" s="17"/>
    </row>
    <row r="2" spans="1:13" ht="9" customHeight="1" x14ac:dyDescent="0.3">
      <c r="A2" s="2"/>
      <c r="B2" s="2"/>
      <c r="C2" s="3"/>
      <c r="D2" s="3"/>
      <c r="E2" s="3"/>
      <c r="F2" s="2"/>
      <c r="G2" s="2"/>
      <c r="H2" s="2"/>
      <c r="I2" s="3"/>
      <c r="J2" s="4"/>
      <c r="K2" s="16"/>
      <c r="L2" s="16"/>
      <c r="M2" s="17"/>
    </row>
    <row r="3" spans="1:13" ht="15.75" customHeight="1" x14ac:dyDescent="0.3">
      <c r="A3" s="2"/>
      <c r="B3" s="2"/>
      <c r="C3" s="3"/>
      <c r="D3" s="3"/>
      <c r="E3" s="3"/>
      <c r="F3" s="2"/>
      <c r="G3" s="2"/>
      <c r="H3" s="2"/>
      <c r="I3" s="3"/>
      <c r="J3" s="4"/>
      <c r="K3" s="50" t="s">
        <v>12</v>
      </c>
      <c r="L3" s="50"/>
      <c r="M3" s="50"/>
    </row>
    <row r="4" spans="1:13" ht="19.5" x14ac:dyDescent="0.3">
      <c r="A4" s="2"/>
      <c r="B4" s="2"/>
      <c r="C4" s="3"/>
      <c r="D4" s="3"/>
      <c r="E4" s="3"/>
      <c r="F4" s="2"/>
      <c r="G4" s="2"/>
      <c r="H4" s="2"/>
      <c r="I4" s="3"/>
      <c r="J4" s="4"/>
      <c r="K4" s="50" t="s">
        <v>13</v>
      </c>
      <c r="L4" s="50"/>
      <c r="M4" s="50"/>
    </row>
    <row r="5" spans="1:13" ht="19.5" x14ac:dyDescent="0.3">
      <c r="A5" s="2"/>
      <c r="B5" s="2"/>
      <c r="C5" s="3"/>
      <c r="D5" s="3"/>
      <c r="E5" s="3"/>
      <c r="F5" s="2"/>
      <c r="G5" s="2"/>
      <c r="H5" s="2"/>
      <c r="I5" s="3"/>
      <c r="J5" s="4"/>
      <c r="K5" s="50" t="s">
        <v>51</v>
      </c>
      <c r="L5" s="50"/>
      <c r="M5" s="50"/>
    </row>
    <row r="6" spans="1:13" ht="15" hidden="1" customHeight="1" x14ac:dyDescent="0.3">
      <c r="A6" s="2"/>
      <c r="B6" s="2"/>
      <c r="C6" s="3"/>
      <c r="D6" s="3"/>
      <c r="E6" s="3"/>
      <c r="F6" s="2"/>
      <c r="G6" s="2"/>
      <c r="H6" s="2"/>
      <c r="I6" s="3"/>
      <c r="J6" s="4"/>
      <c r="K6" s="50" t="s">
        <v>14</v>
      </c>
      <c r="L6" s="50"/>
      <c r="M6" s="50"/>
    </row>
    <row r="7" spans="1:13" ht="15" hidden="1" customHeight="1" x14ac:dyDescent="0.3">
      <c r="A7" s="2"/>
      <c r="B7" s="2"/>
      <c r="C7" s="3"/>
      <c r="D7" s="3"/>
      <c r="E7" s="3"/>
      <c r="F7" s="2"/>
      <c r="G7" s="2"/>
      <c r="H7" s="2"/>
      <c r="I7" s="3"/>
      <c r="J7" s="4"/>
      <c r="K7" s="50" t="s">
        <v>15</v>
      </c>
      <c r="L7" s="50"/>
      <c r="M7" s="50"/>
    </row>
    <row r="8" spans="1:13" ht="16.5" hidden="1" customHeight="1" x14ac:dyDescent="0.3">
      <c r="A8" s="2"/>
      <c r="B8" s="2"/>
      <c r="C8" s="3"/>
      <c r="D8" s="3"/>
      <c r="E8" s="3"/>
      <c r="F8" s="2"/>
      <c r="G8" s="2"/>
      <c r="H8" s="2"/>
      <c r="I8" s="3"/>
      <c r="J8" s="4"/>
      <c r="K8" s="50" t="s">
        <v>13</v>
      </c>
      <c r="L8" s="50"/>
      <c r="M8" s="50"/>
    </row>
    <row r="9" spans="1:13" ht="16.5" hidden="1" customHeight="1" x14ac:dyDescent="0.3">
      <c r="A9" s="2"/>
      <c r="B9" s="2"/>
      <c r="C9" s="3"/>
      <c r="D9" s="3"/>
      <c r="E9" s="3"/>
      <c r="F9" s="2"/>
      <c r="G9" s="2"/>
      <c r="H9" s="2"/>
      <c r="I9" s="3"/>
      <c r="J9" s="4"/>
      <c r="K9" s="18" t="s">
        <v>16</v>
      </c>
      <c r="L9" s="18"/>
      <c r="M9" s="18"/>
    </row>
    <row r="10" spans="1:13" ht="7.5" customHeight="1" x14ac:dyDescent="0.25">
      <c r="A10" s="2"/>
      <c r="B10" s="2"/>
      <c r="C10" s="3"/>
      <c r="D10" s="3"/>
      <c r="E10" s="3"/>
      <c r="F10" s="2"/>
      <c r="G10" s="2"/>
      <c r="H10" s="2"/>
      <c r="I10" s="3"/>
      <c r="J10" s="4"/>
      <c r="K10" s="4"/>
      <c r="L10" s="4"/>
      <c r="M10" s="4"/>
    </row>
    <row r="11" spans="1:13" ht="18.75" customHeight="1" x14ac:dyDescent="0.3">
      <c r="A11" s="50" t="s">
        <v>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8.75" customHeight="1" x14ac:dyDescent="0.3">
      <c r="A12" s="51" t="s">
        <v>53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7" customHeight="1" x14ac:dyDescent="0.25">
      <c r="A13" s="65" t="s">
        <v>1</v>
      </c>
      <c r="B13" s="65" t="s">
        <v>2</v>
      </c>
      <c r="C13" s="65" t="s">
        <v>3</v>
      </c>
      <c r="D13" s="65" t="s">
        <v>4</v>
      </c>
      <c r="E13" s="65" t="s">
        <v>24</v>
      </c>
      <c r="F13" s="65"/>
      <c r="G13" s="65" t="s">
        <v>5</v>
      </c>
      <c r="H13" s="65"/>
      <c r="I13" s="65" t="s">
        <v>54</v>
      </c>
      <c r="J13" s="65" t="s">
        <v>56</v>
      </c>
      <c r="K13" s="65"/>
      <c r="L13" s="65"/>
      <c r="M13" s="65"/>
    </row>
    <row r="14" spans="1:13" x14ac:dyDescent="0.25">
      <c r="A14" s="65"/>
      <c r="B14" s="65"/>
      <c r="C14" s="65"/>
      <c r="D14" s="65"/>
      <c r="E14" s="65" t="s">
        <v>25</v>
      </c>
      <c r="F14" s="65" t="s">
        <v>26</v>
      </c>
      <c r="G14" s="65" t="s">
        <v>6</v>
      </c>
      <c r="H14" s="65" t="s">
        <v>7</v>
      </c>
      <c r="I14" s="65"/>
      <c r="J14" s="65" t="s">
        <v>8</v>
      </c>
      <c r="K14" s="65" t="s">
        <v>9</v>
      </c>
      <c r="L14" s="65"/>
      <c r="M14" s="65"/>
    </row>
    <row r="15" spans="1:13" x14ac:dyDescent="0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 t="s">
        <v>55</v>
      </c>
      <c r="L15" s="65" t="s">
        <v>57</v>
      </c>
      <c r="M15" s="65"/>
    </row>
    <row r="16" spans="1:13" ht="93.75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5" t="s">
        <v>10</v>
      </c>
      <c r="M16" s="15" t="s">
        <v>27</v>
      </c>
    </row>
    <row r="17" spans="1:16" x14ac:dyDescent="0.2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6" x14ac:dyDescent="0.25">
      <c r="A18" s="67" t="s">
        <v>44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1:16" ht="29.25" customHeight="1" x14ac:dyDescent="0.25">
      <c r="A19" s="8" t="s">
        <v>28</v>
      </c>
      <c r="B19" s="34" t="s">
        <v>58</v>
      </c>
      <c r="C19" s="23">
        <v>861</v>
      </c>
      <c r="D19" s="23">
        <v>861</v>
      </c>
      <c r="E19" s="19" t="s">
        <v>59</v>
      </c>
      <c r="F19" s="19" t="s">
        <v>48</v>
      </c>
      <c r="G19" s="10">
        <v>400000</v>
      </c>
      <c r="H19" s="10">
        <v>250000</v>
      </c>
      <c r="I19" s="10"/>
      <c r="J19" s="10">
        <f>L19+K19+M19</f>
        <v>281143.58</v>
      </c>
      <c r="K19" s="10"/>
      <c r="L19" s="10">
        <v>281142.58</v>
      </c>
      <c r="M19" s="10">
        <v>1</v>
      </c>
    </row>
    <row r="20" spans="1:16" ht="42.75" customHeight="1" x14ac:dyDescent="0.25">
      <c r="A20" s="29" t="s">
        <v>40</v>
      </c>
      <c r="B20" s="34" t="s">
        <v>60</v>
      </c>
      <c r="C20" s="23">
        <v>1462</v>
      </c>
      <c r="D20" s="23">
        <v>1462</v>
      </c>
      <c r="E20" s="19" t="s">
        <v>59</v>
      </c>
      <c r="F20" s="19" t="s">
        <v>48</v>
      </c>
      <c r="G20" s="10">
        <v>400000</v>
      </c>
      <c r="H20" s="10">
        <v>196936.95999999999</v>
      </c>
      <c r="I20" s="10"/>
      <c r="J20" s="10">
        <f>L20+K20+M20</f>
        <v>196937.96</v>
      </c>
      <c r="K20" s="10"/>
      <c r="L20" s="10">
        <v>196936.95999999999</v>
      </c>
      <c r="M20" s="10">
        <v>1</v>
      </c>
    </row>
    <row r="21" spans="1:16" ht="47.25" customHeight="1" x14ac:dyDescent="0.25">
      <c r="A21" s="33" t="s">
        <v>47</v>
      </c>
      <c r="B21" s="34" t="s">
        <v>38</v>
      </c>
      <c r="C21" s="23">
        <v>546</v>
      </c>
      <c r="D21" s="23">
        <v>546</v>
      </c>
      <c r="E21" s="19" t="s">
        <v>61</v>
      </c>
      <c r="F21" s="19" t="s">
        <v>43</v>
      </c>
      <c r="G21" s="10">
        <v>400000</v>
      </c>
      <c r="H21" s="10">
        <v>252366.39</v>
      </c>
      <c r="I21" s="10"/>
      <c r="J21" s="10">
        <f>L21+K21+M21</f>
        <v>246921.46</v>
      </c>
      <c r="K21" s="10"/>
      <c r="L21" s="10">
        <v>246920.46</v>
      </c>
      <c r="M21" s="10">
        <v>1</v>
      </c>
    </row>
    <row r="22" spans="1:16" x14ac:dyDescent="0.25">
      <c r="A22" s="33"/>
      <c r="B22" s="9" t="s">
        <v>17</v>
      </c>
      <c r="C22" s="23">
        <f>SUM(C19:C21)</f>
        <v>2869</v>
      </c>
      <c r="D22" s="23">
        <f>SUM(D19:D21)</f>
        <v>2869</v>
      </c>
      <c r="E22" s="19" t="s">
        <v>18</v>
      </c>
      <c r="F22" s="19" t="s">
        <v>18</v>
      </c>
      <c r="G22" s="10">
        <f>SUM(G19:G21)</f>
        <v>1200000</v>
      </c>
      <c r="H22" s="10">
        <f>SUM(H19:H21)</f>
        <v>699303.35</v>
      </c>
      <c r="I22" s="10">
        <f t="shared" ref="I22" si="0">I19</f>
        <v>0</v>
      </c>
      <c r="J22" s="10">
        <f>SUM(J19:J21)</f>
        <v>725003</v>
      </c>
      <c r="K22" s="23">
        <f>SUM(K19:K21)</f>
        <v>0</v>
      </c>
      <c r="L22" s="10">
        <f>SUM(L19:L21)</f>
        <v>725000</v>
      </c>
      <c r="M22" s="10">
        <f>SUM(M19:M21)</f>
        <v>3</v>
      </c>
    </row>
    <row r="23" spans="1:16" s="45" customForma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6" ht="30" customHeight="1" x14ac:dyDescent="0.25">
      <c r="A24" s="40" t="s">
        <v>28</v>
      </c>
      <c r="B24" s="41" t="s">
        <v>63</v>
      </c>
      <c r="C24" s="42">
        <v>739</v>
      </c>
      <c r="D24" s="42">
        <v>739</v>
      </c>
      <c r="E24" s="43" t="s">
        <v>61</v>
      </c>
      <c r="F24" s="43" t="s">
        <v>43</v>
      </c>
      <c r="G24" s="44">
        <v>534487</v>
      </c>
      <c r="H24" s="44">
        <v>401148.2</v>
      </c>
      <c r="I24" s="44">
        <v>243208.59</v>
      </c>
      <c r="J24" s="44">
        <f>L24+K24+M24</f>
        <v>157939.60999999999</v>
      </c>
      <c r="K24" s="42"/>
      <c r="L24" s="42"/>
      <c r="M24" s="44">
        <v>157939.60999999999</v>
      </c>
    </row>
    <row r="25" spans="1:16" ht="45" x14ac:dyDescent="0.25">
      <c r="A25" s="35" t="s">
        <v>40</v>
      </c>
      <c r="B25" s="36" t="s">
        <v>41</v>
      </c>
      <c r="C25" s="37">
        <v>1401</v>
      </c>
      <c r="D25" s="37">
        <v>1401</v>
      </c>
      <c r="E25" s="38" t="s">
        <v>39</v>
      </c>
      <c r="F25" s="38" t="s">
        <v>43</v>
      </c>
      <c r="G25" s="39">
        <v>487320</v>
      </c>
      <c r="H25" s="39">
        <v>375154.04</v>
      </c>
      <c r="I25" s="39">
        <v>122095</v>
      </c>
      <c r="J25" s="39">
        <f>L25+K25+M25</f>
        <v>101591.3</v>
      </c>
      <c r="K25" s="37"/>
      <c r="L25" s="37"/>
      <c r="M25" s="39">
        <v>101591.3</v>
      </c>
    </row>
    <row r="26" spans="1:16" s="45" customFormat="1" x14ac:dyDescent="0.25">
      <c r="A26" s="33"/>
      <c r="B26" s="9" t="s">
        <v>17</v>
      </c>
      <c r="C26" s="23">
        <f>SUM(C23:C25)</f>
        <v>2140</v>
      </c>
      <c r="D26" s="23">
        <f>SUM(D23:D25)</f>
        <v>2140</v>
      </c>
      <c r="E26" s="19"/>
      <c r="F26" s="19"/>
      <c r="G26" s="10">
        <f>SUM(G23:G25)</f>
        <v>1021807</v>
      </c>
      <c r="H26" s="10">
        <f>SUM(H23:H25)</f>
        <v>776302.24</v>
      </c>
      <c r="I26" s="10">
        <f>SUM(I23:I25)</f>
        <v>365303.58999999997</v>
      </c>
      <c r="J26" s="10">
        <f>SUM(J23:J25)</f>
        <v>259530.90999999997</v>
      </c>
      <c r="K26" s="23"/>
      <c r="L26" s="23"/>
      <c r="M26" s="10">
        <f>SUM(M23:M25)</f>
        <v>259530.90999999997</v>
      </c>
    </row>
    <row r="27" spans="1:16" x14ac:dyDescent="0.25">
      <c r="A27" s="59" t="s">
        <v>64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1"/>
      <c r="O27" s="1"/>
      <c r="P27" s="1"/>
    </row>
    <row r="28" spans="1:16" ht="44.25" customHeight="1" x14ac:dyDescent="0.25">
      <c r="A28" s="8" t="s">
        <v>28</v>
      </c>
      <c r="B28" s="34" t="s">
        <v>38</v>
      </c>
      <c r="C28" s="22">
        <v>546</v>
      </c>
      <c r="D28" s="22"/>
      <c r="E28" s="19" t="s">
        <v>45</v>
      </c>
      <c r="F28" s="19" t="s">
        <v>46</v>
      </c>
      <c r="G28" s="10">
        <v>27413.58</v>
      </c>
      <c r="H28" s="10">
        <v>27413.58</v>
      </c>
      <c r="I28" s="10"/>
      <c r="J28" s="10">
        <f>L28+K28+M28</f>
        <v>27413.58</v>
      </c>
      <c r="K28" s="10"/>
      <c r="L28" s="10"/>
      <c r="M28" s="10">
        <v>27413.58</v>
      </c>
      <c r="N28" s="1"/>
      <c r="O28" s="1"/>
      <c r="P28" s="1"/>
    </row>
    <row r="29" spans="1:16" ht="45" customHeight="1" x14ac:dyDescent="0.25">
      <c r="A29" s="29" t="s">
        <v>40</v>
      </c>
      <c r="B29" s="34" t="s">
        <v>65</v>
      </c>
      <c r="C29" s="22">
        <v>573</v>
      </c>
      <c r="D29" s="22"/>
      <c r="E29" s="19" t="s">
        <v>45</v>
      </c>
      <c r="F29" s="19" t="s">
        <v>46</v>
      </c>
      <c r="G29" s="10">
        <v>18729</v>
      </c>
      <c r="H29" s="10">
        <v>18729</v>
      </c>
      <c r="I29" s="10"/>
      <c r="J29" s="10">
        <f t="shared" ref="J29:J30" si="1">L29+K29+M29</f>
        <v>18729</v>
      </c>
      <c r="K29" s="10"/>
      <c r="L29" s="10"/>
      <c r="M29" s="10">
        <v>18729</v>
      </c>
      <c r="N29" s="28"/>
      <c r="O29" s="28"/>
      <c r="P29" s="28"/>
    </row>
    <row r="30" spans="1:16" ht="29.25" customHeight="1" x14ac:dyDescent="0.25">
      <c r="A30" s="29" t="s">
        <v>47</v>
      </c>
      <c r="B30" s="34" t="s">
        <v>58</v>
      </c>
      <c r="C30" s="22">
        <v>861</v>
      </c>
      <c r="D30" s="22"/>
      <c r="E30" s="19" t="s">
        <v>45</v>
      </c>
      <c r="F30" s="19" t="s">
        <v>59</v>
      </c>
      <c r="G30" s="10">
        <v>20738.900000000001</v>
      </c>
      <c r="H30" s="10">
        <v>20738.900000000001</v>
      </c>
      <c r="I30" s="10"/>
      <c r="J30" s="10">
        <f t="shared" si="1"/>
        <v>20738.900000000001</v>
      </c>
      <c r="K30" s="10"/>
      <c r="L30" s="10"/>
      <c r="M30" s="10">
        <v>20738.900000000001</v>
      </c>
      <c r="N30" s="28"/>
      <c r="O30" s="28"/>
      <c r="P30" s="28"/>
    </row>
    <row r="31" spans="1:16" ht="29.25" customHeight="1" x14ac:dyDescent="0.25">
      <c r="A31" s="33" t="s">
        <v>66</v>
      </c>
      <c r="B31" s="34" t="s">
        <v>60</v>
      </c>
      <c r="C31" s="22">
        <v>1462</v>
      </c>
      <c r="D31" s="22"/>
      <c r="E31" s="19" t="s">
        <v>45</v>
      </c>
      <c r="F31" s="19" t="s">
        <v>59</v>
      </c>
      <c r="G31" s="10">
        <v>23897.61</v>
      </c>
      <c r="H31" s="10">
        <v>23897.61</v>
      </c>
      <c r="I31" s="10"/>
      <c r="J31" s="10">
        <v>23897.61</v>
      </c>
      <c r="K31" s="10"/>
      <c r="L31" s="10"/>
      <c r="M31" s="10">
        <v>23897.61</v>
      </c>
      <c r="N31" s="28"/>
      <c r="O31" s="28"/>
      <c r="P31" s="28"/>
    </row>
    <row r="32" spans="1:16" ht="29.25" customHeight="1" x14ac:dyDescent="0.25">
      <c r="A32" s="33" t="s">
        <v>67</v>
      </c>
      <c r="B32" s="34" t="s">
        <v>68</v>
      </c>
      <c r="C32" s="22">
        <v>878</v>
      </c>
      <c r="D32" s="22"/>
      <c r="E32" s="19" t="s">
        <v>45</v>
      </c>
      <c r="F32" s="19" t="s">
        <v>59</v>
      </c>
      <c r="G32" s="10">
        <v>25000</v>
      </c>
      <c r="H32" s="10">
        <v>25000</v>
      </c>
      <c r="I32" s="10"/>
      <c r="J32" s="10">
        <v>25000</v>
      </c>
      <c r="K32" s="10"/>
      <c r="L32" s="10">
        <v>25000</v>
      </c>
      <c r="M32" s="10"/>
      <c r="N32" s="28"/>
      <c r="O32" s="28"/>
      <c r="P32" s="28"/>
    </row>
    <row r="33" spans="1:16" x14ac:dyDescent="0.25">
      <c r="A33" s="8"/>
      <c r="B33" s="9" t="s">
        <v>17</v>
      </c>
      <c r="C33" s="22">
        <f>SUM(C28:C32)</f>
        <v>4320</v>
      </c>
      <c r="D33" s="22">
        <f>SUM(D28:D30)</f>
        <v>0</v>
      </c>
      <c r="E33" s="19" t="s">
        <v>18</v>
      </c>
      <c r="F33" s="19" t="s">
        <v>18</v>
      </c>
      <c r="G33" s="47">
        <f>SUM(G28:G32)</f>
        <v>115779.09000000001</v>
      </c>
      <c r="H33" s="47">
        <f>SUM(H28:H32)</f>
        <v>115779.09000000001</v>
      </c>
      <c r="I33" s="46">
        <f>SUM(I28:I30)</f>
        <v>0</v>
      </c>
      <c r="J33" s="47">
        <f>SUM(J28:J32)</f>
        <v>115779.09000000001</v>
      </c>
      <c r="K33" s="46">
        <f t="shared" ref="K33:L33" si="2">SUM(K28:K32)</f>
        <v>0</v>
      </c>
      <c r="L33" s="47">
        <f t="shared" si="2"/>
        <v>25000</v>
      </c>
      <c r="M33" s="47">
        <f>SUM(M28:M32)</f>
        <v>90779.090000000011</v>
      </c>
      <c r="N33" s="1"/>
      <c r="O33" s="1"/>
      <c r="P33" s="1"/>
    </row>
    <row r="34" spans="1:16" x14ac:dyDescent="0.25">
      <c r="A34" s="62" t="s">
        <v>69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  <c r="N34" s="1"/>
      <c r="O34" s="1"/>
      <c r="P34" s="1"/>
    </row>
    <row r="35" spans="1:16" ht="75.75" customHeight="1" x14ac:dyDescent="0.25">
      <c r="A35" s="11" t="s">
        <v>28</v>
      </c>
      <c r="B35" s="34" t="s">
        <v>29</v>
      </c>
      <c r="C35" s="11"/>
      <c r="D35" s="11"/>
      <c r="E35" s="11"/>
      <c r="F35" s="11"/>
      <c r="G35" s="12">
        <v>27500</v>
      </c>
      <c r="H35" s="12">
        <v>27500</v>
      </c>
      <c r="I35" s="12"/>
      <c r="J35" s="10">
        <f>L35+K35+M35</f>
        <v>38197</v>
      </c>
      <c r="K35" s="10"/>
      <c r="L35" s="10"/>
      <c r="M35" s="10">
        <v>38197</v>
      </c>
      <c r="N35" s="7">
        <v>174015.91</v>
      </c>
      <c r="O35" s="1"/>
      <c r="P35" s="1"/>
    </row>
    <row r="36" spans="1:16" x14ac:dyDescent="0.25">
      <c r="A36" s="11"/>
      <c r="B36" s="9" t="s">
        <v>17</v>
      </c>
      <c r="C36" s="11"/>
      <c r="D36" s="11"/>
      <c r="E36" s="11"/>
      <c r="F36" s="11"/>
      <c r="G36" s="12">
        <f>G35</f>
        <v>27500</v>
      </c>
      <c r="H36" s="12">
        <f t="shared" ref="H36:M36" si="3">H35</f>
        <v>27500</v>
      </c>
      <c r="I36" s="12"/>
      <c r="J36" s="12">
        <f t="shared" si="3"/>
        <v>38197</v>
      </c>
      <c r="K36" s="12"/>
      <c r="L36" s="12">
        <f t="shared" si="3"/>
        <v>0</v>
      </c>
      <c r="M36" s="12">
        <f t="shared" si="3"/>
        <v>38197</v>
      </c>
      <c r="N36" s="7"/>
      <c r="O36" s="1"/>
      <c r="P36" s="1"/>
    </row>
    <row r="37" spans="1:16" x14ac:dyDescent="0.25">
      <c r="A37" s="13"/>
      <c r="B37" s="14" t="s">
        <v>11</v>
      </c>
      <c r="C37" s="23">
        <f>C22</f>
        <v>2869</v>
      </c>
      <c r="D37" s="23">
        <f>D22</f>
        <v>2869</v>
      </c>
      <c r="E37" s="10" t="s">
        <v>18</v>
      </c>
      <c r="F37" s="10" t="s">
        <v>18</v>
      </c>
      <c r="G37" s="47">
        <f t="shared" ref="G37:M37" si="4">G22+G26+G33+G36</f>
        <v>2365086.09</v>
      </c>
      <c r="H37" s="47">
        <f t="shared" si="4"/>
        <v>1618884.68</v>
      </c>
      <c r="I37" s="47">
        <f t="shared" si="4"/>
        <v>365303.58999999997</v>
      </c>
      <c r="J37" s="47">
        <f t="shared" si="4"/>
        <v>1138510</v>
      </c>
      <c r="K37" s="10">
        <f t="shared" si="4"/>
        <v>0</v>
      </c>
      <c r="L37" s="10">
        <f t="shared" si="4"/>
        <v>750000</v>
      </c>
      <c r="M37" s="10">
        <f t="shared" si="4"/>
        <v>388510</v>
      </c>
      <c r="N37" s="1">
        <v>15287.15</v>
      </c>
      <c r="O37" s="6">
        <v>165147.28</v>
      </c>
      <c r="P37" s="6">
        <v>180434.43</v>
      </c>
    </row>
    <row r="38" spans="1:16" hidden="1" x14ac:dyDescent="0.25">
      <c r="A38" s="24"/>
      <c r="B38" s="25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6"/>
      <c r="P38" s="6"/>
    </row>
    <row r="39" spans="1:16" hidden="1" x14ac:dyDescent="0.25">
      <c r="A39" s="72" t="s">
        <v>36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27"/>
      <c r="M39" s="27"/>
      <c r="N39" s="28"/>
      <c r="O39" s="6"/>
      <c r="P39" s="6"/>
    </row>
    <row r="40" spans="1:16" ht="30.75" hidden="1" customHeight="1" x14ac:dyDescent="0.25">
      <c r="A40" s="49" t="s">
        <v>1</v>
      </c>
      <c r="B40" s="48" t="s">
        <v>2</v>
      </c>
      <c r="C40" s="49" t="s">
        <v>30</v>
      </c>
      <c r="D40" s="49"/>
      <c r="E40" s="49" t="s">
        <v>31</v>
      </c>
      <c r="F40" s="49"/>
      <c r="G40" s="49" t="s">
        <v>32</v>
      </c>
      <c r="H40" s="48" t="s">
        <v>33</v>
      </c>
      <c r="I40" s="48"/>
      <c r="J40" s="48"/>
      <c r="K40" s="48" t="s">
        <v>34</v>
      </c>
      <c r="L40" s="48"/>
      <c r="M40" s="27"/>
      <c r="N40" s="28"/>
      <c r="O40" s="6"/>
      <c r="P40" s="6"/>
    </row>
    <row r="41" spans="1:16" ht="30" hidden="1" x14ac:dyDescent="0.25">
      <c r="A41" s="49"/>
      <c r="B41" s="48"/>
      <c r="C41" s="49"/>
      <c r="D41" s="49"/>
      <c r="E41" s="8" t="s">
        <v>37</v>
      </c>
      <c r="F41" s="8" t="s">
        <v>35</v>
      </c>
      <c r="G41" s="49"/>
      <c r="H41" s="48"/>
      <c r="I41" s="48"/>
      <c r="J41" s="48"/>
      <c r="K41" s="48"/>
      <c r="L41" s="48"/>
      <c r="M41" s="27"/>
      <c r="N41" s="28"/>
      <c r="O41" s="6"/>
      <c r="P41" s="6"/>
    </row>
    <row r="42" spans="1:16" ht="94.5" hidden="1" customHeight="1" x14ac:dyDescent="0.25">
      <c r="A42" s="29" t="s">
        <v>28</v>
      </c>
      <c r="B42" s="31" t="s">
        <v>38</v>
      </c>
      <c r="C42" s="49">
        <v>3</v>
      </c>
      <c r="D42" s="49"/>
      <c r="E42" s="19" t="s">
        <v>48</v>
      </c>
      <c r="F42" s="19" t="s">
        <v>42</v>
      </c>
      <c r="G42" s="8">
        <v>365</v>
      </c>
      <c r="H42" s="70" t="s">
        <v>50</v>
      </c>
      <c r="I42" s="70"/>
      <c r="J42" s="70"/>
      <c r="K42" s="49"/>
      <c r="L42" s="49"/>
      <c r="M42" s="27"/>
      <c r="N42" s="28"/>
      <c r="O42" s="6"/>
      <c r="P42" s="6"/>
    </row>
    <row r="43" spans="1:16" ht="93.75" hidden="1" customHeight="1" x14ac:dyDescent="0.25">
      <c r="A43" s="30" t="s">
        <v>40</v>
      </c>
      <c r="B43" s="32" t="s">
        <v>41</v>
      </c>
      <c r="C43" s="52">
        <v>3</v>
      </c>
      <c r="D43" s="53"/>
      <c r="E43" s="19" t="s">
        <v>48</v>
      </c>
      <c r="F43" s="19" t="s">
        <v>42</v>
      </c>
      <c r="G43" s="10">
        <v>285</v>
      </c>
      <c r="H43" s="54" t="s">
        <v>49</v>
      </c>
      <c r="I43" s="55"/>
      <c r="J43" s="56"/>
      <c r="K43" s="57"/>
      <c r="L43" s="58"/>
      <c r="M43" s="27"/>
      <c r="N43" s="1"/>
      <c r="O43" s="6"/>
      <c r="P43" s="6"/>
    </row>
    <row r="44" spans="1:16" x14ac:dyDescent="0.25">
      <c r="A44" s="24"/>
      <c r="B44" s="25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1"/>
      <c r="O44" s="6"/>
      <c r="P44" s="6"/>
    </row>
    <row r="45" spans="1:16" s="2" customFormat="1" ht="8.25" customHeight="1" x14ac:dyDescent="0.25"/>
    <row r="46" spans="1:16" s="2" customFormat="1" ht="19.5" x14ac:dyDescent="0.3">
      <c r="A46" s="16"/>
      <c r="B46" s="16" t="s">
        <v>19</v>
      </c>
    </row>
    <row r="47" spans="1:16" s="2" customFormat="1" ht="6.75" customHeight="1" x14ac:dyDescent="0.3">
      <c r="A47" s="16"/>
      <c r="B47" s="16"/>
    </row>
    <row r="48" spans="1:16" s="2" customFormat="1" ht="19.5" x14ac:dyDescent="0.3">
      <c r="A48" s="16"/>
      <c r="B48" s="16" t="s">
        <v>20</v>
      </c>
    </row>
    <row r="49" spans="1:13" s="2" customFormat="1" ht="19.5" x14ac:dyDescent="0.3">
      <c r="A49" s="16"/>
      <c r="B49" s="16" t="s">
        <v>21</v>
      </c>
    </row>
    <row r="50" spans="1:13" s="2" customFormat="1" ht="19.5" x14ac:dyDescent="0.3">
      <c r="A50" s="16"/>
      <c r="B50" s="16" t="s">
        <v>13</v>
      </c>
    </row>
    <row r="51" spans="1:13" ht="11.25" customHeight="1" x14ac:dyDescent="0.25">
      <c r="A51" s="71"/>
      <c r="B51" s="7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5" x14ac:dyDescent="0.3">
      <c r="A52" s="20"/>
      <c r="B52" s="21" t="s">
        <v>22</v>
      </c>
    </row>
    <row r="53" spans="1:13" ht="19.5" x14ac:dyDescent="0.3">
      <c r="A53" s="20"/>
      <c r="B53" s="21" t="s">
        <v>23</v>
      </c>
    </row>
  </sheetData>
  <mergeCells count="43">
    <mergeCell ref="A51:B51"/>
    <mergeCell ref="A11:M11"/>
    <mergeCell ref="A13:A16"/>
    <mergeCell ref="B13:B16"/>
    <mergeCell ref="C13:C16"/>
    <mergeCell ref="D13:D16"/>
    <mergeCell ref="E13:F13"/>
    <mergeCell ref="G13:H13"/>
    <mergeCell ref="I13:I16"/>
    <mergeCell ref="J13:M13"/>
    <mergeCell ref="E14:E16"/>
    <mergeCell ref="F14:F16"/>
    <mergeCell ref="G14:G16"/>
    <mergeCell ref="K42:L42"/>
    <mergeCell ref="A39:K39"/>
    <mergeCell ref="E40:F40"/>
    <mergeCell ref="K8:M8"/>
    <mergeCell ref="A12:M12"/>
    <mergeCell ref="C43:D43"/>
    <mergeCell ref="H43:J43"/>
    <mergeCell ref="K43:L43"/>
    <mergeCell ref="A27:M27"/>
    <mergeCell ref="A34:M34"/>
    <mergeCell ref="K14:M14"/>
    <mergeCell ref="K15:K16"/>
    <mergeCell ref="L15:M15"/>
    <mergeCell ref="A23:M23"/>
    <mergeCell ref="H14:H16"/>
    <mergeCell ref="J14:J16"/>
    <mergeCell ref="A18:M18"/>
    <mergeCell ref="C42:D42"/>
    <mergeCell ref="H42:J42"/>
    <mergeCell ref="K3:M3"/>
    <mergeCell ref="K4:M4"/>
    <mergeCell ref="K5:M5"/>
    <mergeCell ref="K6:M6"/>
    <mergeCell ref="K7:M7"/>
    <mergeCell ref="K40:L41"/>
    <mergeCell ref="G40:G41"/>
    <mergeCell ref="C40:D41"/>
    <mergeCell ref="B40:B41"/>
    <mergeCell ref="A40:A41"/>
    <mergeCell ref="H40:J41"/>
  </mergeCells>
  <pageMargins left="0.39370078740157483" right="0.39370078740157483" top="1.1811023622047245" bottom="0.39370078740157483" header="0.31496062992125984" footer="0.31496062992125984"/>
  <pageSetup paperSize="9" scale="76" orientation="landscape" r:id="rId1"/>
  <rowBreaks count="1" manualBreakCount="1">
    <brk id="29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Borbet</dc:creator>
  <cp:lastModifiedBy>Гончаров</cp:lastModifiedBy>
  <cp:lastPrinted>2023-01-24T06:22:51Z</cp:lastPrinted>
  <dcterms:created xsi:type="dcterms:W3CDTF">2018-01-24T10:01:57Z</dcterms:created>
  <dcterms:modified xsi:type="dcterms:W3CDTF">2023-01-27T06:36:36Z</dcterms:modified>
</cp:coreProperties>
</file>