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3675" windowHeight="7170"/>
  </bookViews>
  <sheets>
    <sheet name="2020" sheetId="3" r:id="rId1"/>
  </sheets>
  <definedNames>
    <definedName name="_xlnm.Print_Area" localSheetId="0">'2020'!$A$1:$M$25</definedName>
  </definedNames>
  <calcPr calcId="144525"/>
</workbook>
</file>

<file path=xl/calcChain.xml><?xml version="1.0" encoding="utf-8"?>
<calcChain xmlns="http://schemas.openxmlformats.org/spreadsheetml/2006/main">
  <c r="L16" i="3" l="1"/>
  <c r="H16" i="3"/>
  <c r="H20" i="3" s="1"/>
  <c r="G16" i="3"/>
  <c r="G20" i="3" s="1"/>
  <c r="L11" i="3"/>
  <c r="K11" i="3"/>
  <c r="F25" i="3"/>
  <c r="M10" i="3"/>
  <c r="M11" i="3" s="1"/>
  <c r="M20" i="3" s="1"/>
  <c r="K20" i="3"/>
  <c r="I20" i="3"/>
  <c r="C14" i="3"/>
  <c r="C16" i="3" s="1"/>
  <c r="J14" i="3"/>
  <c r="D20" i="3"/>
  <c r="L20" i="3" l="1"/>
  <c r="J10" i="3"/>
  <c r="J11" i="3" s="1"/>
  <c r="J18" i="3"/>
  <c r="J13" i="3" l="1"/>
  <c r="J16" i="3" s="1"/>
  <c r="J20" i="3" s="1"/>
</calcChain>
</file>

<file path=xl/sharedStrings.xml><?xml version="1.0" encoding="utf-8"?>
<sst xmlns="http://schemas.openxmlformats.org/spreadsheetml/2006/main" count="54" uniqueCount="41">
  <si>
    <t>№ п/п</t>
  </si>
  <si>
    <t>Наименование объекта</t>
  </si>
  <si>
    <t>Общая площадь квартир жилых домов, кв.м.</t>
  </si>
  <si>
    <t>Ввод площади в текущем году, кв.м.</t>
  </si>
  <si>
    <t>Сроки проведения капитального ремонта в текущем году</t>
  </si>
  <si>
    <t>Стоимость проведения капитального ремонта, руб.</t>
  </si>
  <si>
    <t>План финансирования</t>
  </si>
  <si>
    <r>
      <t xml:space="preserve">начало, </t>
    </r>
    <r>
      <rPr>
        <b/>
        <sz val="10"/>
        <rFont val="Times New Roman"/>
        <family val="1"/>
        <charset val="204"/>
      </rPr>
      <t>месяц</t>
    </r>
  </si>
  <si>
    <r>
      <t xml:space="preserve">окончание, </t>
    </r>
    <r>
      <rPr>
        <b/>
        <sz val="10"/>
        <rFont val="Times New Roman"/>
        <family val="1"/>
        <charset val="204"/>
      </rPr>
      <t>месяц</t>
    </r>
  </si>
  <si>
    <t>сметная</t>
  </si>
  <si>
    <t>договорная</t>
  </si>
  <si>
    <t>всего</t>
  </si>
  <si>
    <t>в том числе</t>
  </si>
  <si>
    <t>бюджет</t>
  </si>
  <si>
    <t>отчисления граждан и арендаторы</t>
  </si>
  <si>
    <t>Раздел I. Объекты с вводом площади в текущем году</t>
  </si>
  <si>
    <t>ВСЕГО:</t>
  </si>
  <si>
    <t>стоимость работ на 2019 год</t>
  </si>
  <si>
    <t>Раздел III. Затраты заказчика</t>
  </si>
  <si>
    <t>Использовано средств на 01.01.20, руб</t>
  </si>
  <si>
    <t>Капитальный ремонт жилого дома №8 по ул. Строителей г.п. Лиозно</t>
  </si>
  <si>
    <t>Капитальный ремонт жилого дома №7 по ул. Безуглого г.п.Лиозно</t>
  </si>
  <si>
    <t>кредиторская задолженность на 01.01.20</t>
  </si>
  <si>
    <t>Раздел II. Разработка проектной документации</t>
  </si>
  <si>
    <t>Капитальный ремонт жилого дома №7 по ул. Строителей г.п. Лиозно</t>
  </si>
  <si>
    <t>Информация по объектам текущего графика капитального ремонта жилищного фонда</t>
  </si>
  <si>
    <t>Нормативный срок производства работ</t>
  </si>
  <si>
    <t>Сроки проведения</t>
  </si>
  <si>
    <t>начало, месяц, год</t>
  </si>
  <si>
    <t>окончание, месяц, год</t>
  </si>
  <si>
    <t>Стоимость 1 кв.м., руб.</t>
  </si>
  <si>
    <t>Виды ремонтно-строительных работ</t>
  </si>
  <si>
    <t>Подрядная организация</t>
  </si>
  <si>
    <t>будет определена по результатам проведения подрядных торгов</t>
  </si>
  <si>
    <t>Капитальный ремонт жилого дома №6 по ул. Чкалова г.п.Лиозно</t>
  </si>
  <si>
    <t>Текущий график капитального ремонта жилищного фонда 2020 года</t>
  </si>
  <si>
    <t>Замена оконных блоков в местах общего пользования, замена оконных блоков в подвалах, ремонт кровли, ремонт цоколя, замена отмостки, замена входных дверей в подвалы, ремонт крылец, ремонт козырьков входов в подъезды, ремонт и устройство лоджий, утепление торцевых стен и угловых участков стен квартир, замена магистральных сетей и стояков холодного и горячего водоснабжения, замена стояков, сборных трубопроводов и выпусков хоз-бытовой и дождевой канализации, замена магистралей системы отопления, отключающей и спускной арматуры ответвлений и стояков (в пределах подвала), замена оборудования в ИТП жилого дома, замена молниезащиты.</t>
  </si>
  <si>
    <t>,,,,,,,,,,,,,,,,,,,,,,,,,,,,,,,,,,,,,,,,,,,,,,,,,,,,,,,,,,,,,,,,,,,,,,,,,,,,,,,,,,,,,,,,,,,,,,,,,</t>
  </si>
  <si>
    <r>
      <t xml:space="preserve">Капитальный ремонт жилого дома №8 по ул. Строителей г.п. Лиозно общей вводимой площадью 1714,9 м2 - </t>
    </r>
    <r>
      <rPr>
        <b/>
        <sz val="11"/>
        <rFont val="Times New Roman"/>
        <family val="1"/>
        <charset val="204"/>
      </rPr>
      <t>является не обеспеченным финансированием</t>
    </r>
    <r>
      <rPr>
        <sz val="11"/>
        <rFont val="Times New Roman"/>
        <family val="1"/>
        <charset val="204"/>
      </rPr>
      <t xml:space="preserve">       </t>
    </r>
  </si>
  <si>
    <t>Итого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</si>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</sst>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"/>
    <numFmt numFmtId="166" formatCode="[$-419]mmmm/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2" fillId="0" borderId="0" xfId="1" applyFont="1"/>
    <xf numFmtId="0" fontId="3" fillId="0" borderId="0" xfId="1" applyFont="1"/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top" wrapText="1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1" xfId="1" applyFont="1" applyBorder="1"/>
    <xf numFmtId="0" fontId="7" fillId="0" borderId="1" xfId="1" applyFont="1" applyBorder="1"/>
    <xf numFmtId="0" fontId="3" fillId="0" borderId="1" xfId="1" applyFont="1" applyBorder="1" applyAlignment="1">
      <alignment horizontal="center" vertical="top" wrapText="1"/>
    </xf>
    <xf numFmtId="0" fontId="2" fillId="0" borderId="0" xfId="1" applyFont="1" applyAlignment="1"/>
    <xf numFmtId="4" fontId="6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top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6" fillId="0" borderId="1" xfId="1" applyNumberFormat="1" applyFont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/>
    <xf numFmtId="164" fontId="7" fillId="0" borderId="1" xfId="1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164" fontId="7" fillId="0" borderId="1" xfId="1" applyNumberFormat="1" applyFont="1" applyBorder="1" applyAlignment="1">
      <alignment horizontal="center"/>
    </xf>
    <xf numFmtId="4" fontId="0" fillId="0" borderId="0" xfId="0" applyNumberFormat="1"/>
    <xf numFmtId="0" fontId="9" fillId="0" borderId="2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vertical="top" wrapText="1"/>
    </xf>
    <xf numFmtId="166" fontId="6" fillId="0" borderId="5" xfId="1" applyNumberFormat="1" applyFont="1" applyBorder="1" applyAlignment="1">
      <alignment horizontal="center" vertical="center" wrapText="1"/>
    </xf>
    <xf numFmtId="164" fontId="6" fillId="0" borderId="5" xfId="1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0" fontId="0" fillId="0" borderId="1" xfId="0" applyBorder="1"/>
    <xf numFmtId="165" fontId="7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left" vertical="top" wrapText="1"/>
    </xf>
    <xf numFmtId="0" fontId="6" fillId="0" borderId="2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4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6" fillId="0" borderId="11" xfId="1" applyFont="1" applyBorder="1" applyAlignment="1">
      <alignment horizontal="left"/>
    </xf>
    <xf numFmtId="0" fontId="6" fillId="0" borderId="10" xfId="1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right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tabSelected="1" view="pageBreakPreview" zoomScaleSheetLayoutView="100" workbookViewId="0">
      <selection activeCell="G10" sqref="G10"/>
    </sheetView>
  </sheetViews>
  <sheetFormatPr defaultRowHeight="15" x14ac:dyDescent="0.25"/>
  <cols>
    <col min="1" max="1" width="5" customWidth="1"/>
    <col min="2" max="2" width="35.7109375" customWidth="1"/>
    <col min="3" max="3" width="12.7109375" customWidth="1"/>
    <col min="4" max="5" width="13.42578125" customWidth="1"/>
    <col min="6" max="6" width="15.85546875" customWidth="1"/>
    <col min="7" max="7" width="14.5703125" customWidth="1"/>
    <col min="8" max="8" width="13.42578125" customWidth="1"/>
    <col min="9" max="9" width="13.5703125" customWidth="1"/>
    <col min="10" max="10" width="12.7109375" customWidth="1"/>
    <col min="11" max="11" width="14.28515625" customWidth="1"/>
    <col min="12" max="12" width="13.140625" customWidth="1"/>
    <col min="13" max="13" width="17" customWidth="1"/>
    <col min="14" max="14" width="16.42578125" customWidth="1"/>
  </cols>
  <sheetData>
    <row r="1" spans="1:13" ht="15.75" x14ac:dyDescent="0.25">
      <c r="A1" s="1"/>
      <c r="B1" s="1"/>
      <c r="C1" s="2"/>
      <c r="D1" s="2"/>
      <c r="E1" s="2"/>
      <c r="F1" s="1"/>
      <c r="G1" s="1"/>
      <c r="H1" s="1"/>
      <c r="I1" s="2"/>
      <c r="J1" s="11"/>
      <c r="K1" s="11"/>
      <c r="L1" s="77"/>
      <c r="M1" s="77"/>
    </row>
    <row r="2" spans="1:13" ht="19.5" x14ac:dyDescent="0.35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39.75" customHeight="1" x14ac:dyDescent="0.25">
      <c r="A3" s="53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/>
      <c r="G3" s="53" t="s">
        <v>5</v>
      </c>
      <c r="H3" s="53"/>
      <c r="I3" s="53" t="s">
        <v>19</v>
      </c>
      <c r="J3" s="53" t="s">
        <v>6</v>
      </c>
      <c r="K3" s="53"/>
      <c r="L3" s="53"/>
      <c r="M3" s="53"/>
    </row>
    <row r="4" spans="1:13" x14ac:dyDescent="0.25">
      <c r="A4" s="53"/>
      <c r="B4" s="53"/>
      <c r="C4" s="53"/>
      <c r="D4" s="53"/>
      <c r="E4" s="53" t="s">
        <v>7</v>
      </c>
      <c r="F4" s="53" t="s">
        <v>8</v>
      </c>
      <c r="G4" s="53" t="s">
        <v>9</v>
      </c>
      <c r="H4" s="53" t="s">
        <v>10</v>
      </c>
      <c r="I4" s="53"/>
      <c r="J4" s="53" t="s">
        <v>11</v>
      </c>
      <c r="K4" s="53" t="s">
        <v>12</v>
      </c>
      <c r="L4" s="53"/>
      <c r="M4" s="53"/>
    </row>
    <row r="5" spans="1:13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 t="s">
        <v>22</v>
      </c>
      <c r="L5" s="53" t="s">
        <v>17</v>
      </c>
      <c r="M5" s="53"/>
    </row>
    <row r="6" spans="1:13" ht="30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10" t="s">
        <v>13</v>
      </c>
      <c r="M6" s="10" t="s">
        <v>14</v>
      </c>
    </row>
    <row r="7" spans="1:13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ht="15" customHeight="1" x14ac:dyDescent="0.25">
      <c r="A8" s="57" t="s">
        <v>15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</row>
    <row r="9" spans="1:13" ht="30" x14ac:dyDescent="0.25">
      <c r="A9" s="3">
        <v>1</v>
      </c>
      <c r="B9" s="4" t="s">
        <v>34</v>
      </c>
      <c r="C9" s="13"/>
      <c r="D9" s="13"/>
      <c r="E9" s="23"/>
      <c r="F9" s="23"/>
      <c r="G9" s="5"/>
      <c r="H9" s="12"/>
      <c r="I9" s="5">
        <v>279244.95</v>
      </c>
      <c r="J9" s="5">
        <v>130000</v>
      </c>
      <c r="K9" s="5">
        <v>130000</v>
      </c>
      <c r="L9" s="5"/>
      <c r="M9" s="5">
        <v>130000</v>
      </c>
    </row>
    <row r="10" spans="1:13" s="22" customFormat="1" ht="32.25" customHeight="1" x14ac:dyDescent="0.25">
      <c r="A10" s="16">
        <v>2</v>
      </c>
      <c r="B10" s="17" t="s">
        <v>20</v>
      </c>
      <c r="C10" s="18">
        <v>1714.9</v>
      </c>
      <c r="D10" s="18">
        <v>1714.9</v>
      </c>
      <c r="E10" s="24">
        <v>43922</v>
      </c>
      <c r="F10" s="24">
        <v>44013</v>
      </c>
      <c r="G10" s="19">
        <v>481250</v>
      </c>
      <c r="H10" s="20">
        <v>418882</v>
      </c>
      <c r="I10" s="21"/>
      <c r="J10" s="19">
        <f>L10+M10</f>
        <v>241925.3</v>
      </c>
      <c r="K10" s="21"/>
      <c r="L10" s="19">
        <v>167599.53</v>
      </c>
      <c r="M10" s="19">
        <f>51825.77+22500</f>
        <v>74325.76999999999</v>
      </c>
    </row>
    <row r="11" spans="1:13" s="38" customFormat="1" ht="16.5" customHeight="1" x14ac:dyDescent="0.25">
      <c r="A11" s="32"/>
      <c r="B11" s="33" t="s">
        <v>39</v>
      </c>
      <c r="C11" s="34">
        <v>1714.9</v>
      </c>
      <c r="D11" s="34">
        <v>1714.9</v>
      </c>
      <c r="E11" s="35" t="s">
        <v>40</v>
      </c>
      <c r="F11" s="35" t="s">
        <v>40</v>
      </c>
      <c r="G11" s="36">
        <v>481250</v>
      </c>
      <c r="H11" s="37">
        <v>418882</v>
      </c>
      <c r="I11" s="36">
        <v>279244.95</v>
      </c>
      <c r="J11" s="36">
        <f>J10+J9</f>
        <v>371925.3</v>
      </c>
      <c r="K11" s="36">
        <f>K9</f>
        <v>130000</v>
      </c>
      <c r="L11" s="36">
        <f>L10</f>
        <v>167599.53</v>
      </c>
      <c r="M11" s="36">
        <f>M10+M9</f>
        <v>204325.77</v>
      </c>
    </row>
    <row r="12" spans="1:13" x14ac:dyDescent="0.25">
      <c r="A12" s="54" t="s">
        <v>23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3" ht="30" x14ac:dyDescent="0.25">
      <c r="A13" s="3">
        <v>1</v>
      </c>
      <c r="B13" s="4" t="s">
        <v>21</v>
      </c>
      <c r="C13" s="13">
        <v>2971</v>
      </c>
      <c r="D13" s="3"/>
      <c r="E13" s="23">
        <v>43739</v>
      </c>
      <c r="F13" s="23">
        <v>43862</v>
      </c>
      <c r="G13" s="5">
        <v>15445.06</v>
      </c>
      <c r="H13" s="5">
        <v>15445.06</v>
      </c>
      <c r="I13" s="14"/>
      <c r="J13" s="5">
        <f>K13+L13+M13</f>
        <v>15445.06</v>
      </c>
      <c r="K13" s="14"/>
      <c r="L13" s="5">
        <v>15445.06</v>
      </c>
      <c r="M13" s="5"/>
    </row>
    <row r="14" spans="1:13" ht="30" x14ac:dyDescent="0.25">
      <c r="A14" s="3">
        <v>2</v>
      </c>
      <c r="B14" s="4" t="s">
        <v>20</v>
      </c>
      <c r="C14" s="13">
        <f>C10</f>
        <v>1714.9</v>
      </c>
      <c r="D14" s="3"/>
      <c r="E14" s="23">
        <v>43739</v>
      </c>
      <c r="F14" s="23">
        <v>43862</v>
      </c>
      <c r="G14" s="5">
        <v>13055.41</v>
      </c>
      <c r="H14" s="5">
        <v>13055.41</v>
      </c>
      <c r="I14" s="14"/>
      <c r="J14" s="5">
        <f t="shared" ref="J14" si="0">K14+L14+M14</f>
        <v>13055.41</v>
      </c>
      <c r="K14" s="14"/>
      <c r="L14" s="5">
        <v>13055.41</v>
      </c>
      <c r="M14" s="5"/>
    </row>
    <row r="15" spans="1:13" ht="31.5" customHeight="1" x14ac:dyDescent="0.25">
      <c r="A15" s="39">
        <v>3</v>
      </c>
      <c r="B15" s="40" t="s">
        <v>24</v>
      </c>
      <c r="C15" s="39">
        <v>1516.3</v>
      </c>
      <c r="D15" s="39"/>
      <c r="E15" s="41">
        <v>44013</v>
      </c>
      <c r="F15" s="41">
        <v>44075</v>
      </c>
      <c r="G15" s="42">
        <v>9000</v>
      </c>
      <c r="H15" s="42">
        <v>9000</v>
      </c>
      <c r="I15" s="43"/>
      <c r="J15" s="42">
        <v>9000</v>
      </c>
      <c r="K15" s="43"/>
      <c r="L15" s="42"/>
      <c r="M15" s="42">
        <v>9000</v>
      </c>
    </row>
    <row r="16" spans="1:13" s="44" customFormat="1" ht="15.75" customHeight="1" x14ac:dyDescent="0.25">
      <c r="A16" s="3"/>
      <c r="B16" s="33" t="s">
        <v>39</v>
      </c>
      <c r="C16" s="45">
        <f>C15+C14+C13</f>
        <v>6202.2</v>
      </c>
      <c r="D16" s="45">
        <v>0</v>
      </c>
      <c r="E16" s="47" t="s">
        <v>40</v>
      </c>
      <c r="F16" s="47" t="s">
        <v>40</v>
      </c>
      <c r="G16" s="46">
        <f>G15+G14+G13</f>
        <v>37500.47</v>
      </c>
      <c r="H16" s="46">
        <f>H15+H14+H13</f>
        <v>37500.47</v>
      </c>
      <c r="I16" s="46">
        <v>0</v>
      </c>
      <c r="J16" s="46">
        <f>J15+J14+J13</f>
        <v>37500.47</v>
      </c>
      <c r="K16" s="46">
        <v>0</v>
      </c>
      <c r="L16" s="46">
        <f>L14+L13</f>
        <v>28500.47</v>
      </c>
      <c r="M16" s="46">
        <v>9000</v>
      </c>
    </row>
    <row r="17" spans="1:14" ht="12.75" customHeight="1" x14ac:dyDescent="0.25">
      <c r="A17" s="60" t="s">
        <v>18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</row>
    <row r="18" spans="1:14" ht="30.75" customHeight="1" x14ac:dyDescent="0.25">
      <c r="A18" s="6">
        <v>1</v>
      </c>
      <c r="B18" s="4" t="s">
        <v>20</v>
      </c>
      <c r="C18" s="6"/>
      <c r="D18" s="6"/>
      <c r="E18" s="6"/>
      <c r="F18" s="6"/>
      <c r="G18" s="7"/>
      <c r="H18" s="7">
        <v>9456.23</v>
      </c>
      <c r="I18" s="15"/>
      <c r="J18" s="5">
        <f t="shared" ref="J18" si="1">K18+L18+M18</f>
        <v>9456.23</v>
      </c>
      <c r="K18" s="14"/>
      <c r="L18" s="14"/>
      <c r="M18" s="5">
        <v>9456.23</v>
      </c>
    </row>
    <row r="19" spans="1:14" ht="15" customHeight="1" x14ac:dyDescent="0.25">
      <c r="A19" s="6"/>
      <c r="B19" s="33" t="s">
        <v>39</v>
      </c>
      <c r="C19" s="6"/>
      <c r="D19" s="6"/>
      <c r="E19" s="49" t="s">
        <v>40</v>
      </c>
      <c r="F19" s="49" t="s">
        <v>40</v>
      </c>
      <c r="G19" s="50">
        <v>0</v>
      </c>
      <c r="H19" s="50">
        <v>9456.23</v>
      </c>
      <c r="I19" s="50">
        <v>0</v>
      </c>
      <c r="J19" s="46">
        <v>9456.23</v>
      </c>
      <c r="K19" s="46">
        <v>0</v>
      </c>
      <c r="L19" s="46">
        <v>0</v>
      </c>
      <c r="M19" s="46">
        <v>9456.23</v>
      </c>
    </row>
    <row r="20" spans="1:14" x14ac:dyDescent="0.25">
      <c r="A20" s="8"/>
      <c r="B20" s="9" t="s">
        <v>16</v>
      </c>
      <c r="C20" s="8"/>
      <c r="D20" s="51">
        <f>D9+D10</f>
        <v>1714.9</v>
      </c>
      <c r="E20" s="48" t="s">
        <v>40</v>
      </c>
      <c r="F20" s="48" t="s">
        <v>40</v>
      </c>
      <c r="G20" s="25">
        <f>G19+G16+G11</f>
        <v>518750.47</v>
      </c>
      <c r="H20" s="25">
        <f>H19+H16+H11</f>
        <v>465838.7</v>
      </c>
      <c r="I20" s="25">
        <f>I9</f>
        <v>279244.95</v>
      </c>
      <c r="J20" s="29">
        <f>J19+J16+J11</f>
        <v>418882</v>
      </c>
      <c r="K20" s="25">
        <f>K9</f>
        <v>130000</v>
      </c>
      <c r="L20" s="29">
        <f>L19+L16+L11</f>
        <v>196100</v>
      </c>
      <c r="M20" s="26">
        <f>M18+M16+M11</f>
        <v>222782</v>
      </c>
      <c r="N20" s="30"/>
    </row>
    <row r="22" spans="1:14" ht="19.5" x14ac:dyDescent="0.35">
      <c r="A22" s="64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spans="1:14" ht="16.5" customHeight="1" x14ac:dyDescent="0.25">
      <c r="A23" s="63" t="s">
        <v>0</v>
      </c>
      <c r="B23" s="65" t="s">
        <v>1</v>
      </c>
      <c r="C23" s="63" t="s">
        <v>26</v>
      </c>
      <c r="D23" s="65" t="s">
        <v>27</v>
      </c>
      <c r="E23" s="65"/>
      <c r="F23" s="63" t="s">
        <v>30</v>
      </c>
      <c r="G23" s="68" t="s">
        <v>31</v>
      </c>
      <c r="H23" s="69"/>
      <c r="I23" s="69"/>
      <c r="J23" s="69"/>
      <c r="K23" s="69"/>
      <c r="L23" s="70"/>
      <c r="M23" s="66" t="s">
        <v>32</v>
      </c>
    </row>
    <row r="24" spans="1:14" ht="42" customHeight="1" x14ac:dyDescent="0.25">
      <c r="A24" s="63"/>
      <c r="B24" s="65"/>
      <c r="C24" s="63"/>
      <c r="D24" s="27" t="s">
        <v>28</v>
      </c>
      <c r="E24" s="27" t="s">
        <v>29</v>
      </c>
      <c r="F24" s="63"/>
      <c r="G24" s="71"/>
      <c r="H24" s="72"/>
      <c r="I24" s="72"/>
      <c r="J24" s="72"/>
      <c r="K24" s="72"/>
      <c r="L24" s="73"/>
      <c r="M24" s="67"/>
    </row>
    <row r="25" spans="1:14" ht="136.5" customHeight="1" x14ac:dyDescent="0.25">
      <c r="A25" s="3">
        <v>1</v>
      </c>
      <c r="B25" s="28" t="s">
        <v>38</v>
      </c>
      <c r="C25" s="3">
        <v>4</v>
      </c>
      <c r="D25" s="23">
        <v>43922</v>
      </c>
      <c r="E25" s="24">
        <v>44013</v>
      </c>
      <c r="F25" s="13">
        <f>G10/D10</f>
        <v>280.62860808210388</v>
      </c>
      <c r="G25" s="74" t="s">
        <v>36</v>
      </c>
      <c r="H25" s="75"/>
      <c r="I25" s="75"/>
      <c r="J25" s="75"/>
      <c r="K25" s="75"/>
      <c r="L25" s="76"/>
      <c r="M25" s="31" t="s">
        <v>33</v>
      </c>
    </row>
    <row r="154" spans="2:2" x14ac:dyDescent="0.25">
      <c r="B154" t="s">
        <v>37</v>
      </c>
    </row>
  </sheetData>
  <mergeCells count="30">
    <mergeCell ref="A8:M8"/>
    <mergeCell ref="A3:A6"/>
    <mergeCell ref="B3:B6"/>
    <mergeCell ref="C3:C6"/>
    <mergeCell ref="D3:D6"/>
    <mergeCell ref="E3:F3"/>
    <mergeCell ref="K5:K6"/>
    <mergeCell ref="L5:M5"/>
    <mergeCell ref="F4:F6"/>
    <mergeCell ref="G4:G6"/>
    <mergeCell ref="H4:H6"/>
    <mergeCell ref="J4:J6"/>
    <mergeCell ref="K4:M4"/>
    <mergeCell ref="A2:M2"/>
    <mergeCell ref="L1:M1"/>
    <mergeCell ref="G3:H3"/>
    <mergeCell ref="I3:I6"/>
    <mergeCell ref="J3:M3"/>
    <mergeCell ref="E4:E6"/>
    <mergeCell ref="A12:M12"/>
    <mergeCell ref="A17:M17"/>
    <mergeCell ref="F23:F24"/>
    <mergeCell ref="A22:M22"/>
    <mergeCell ref="D23:E23"/>
    <mergeCell ref="C23:C24"/>
    <mergeCell ref="B23:B24"/>
    <mergeCell ref="M23:M24"/>
    <mergeCell ref="G23:L24"/>
    <mergeCell ref="G25:L25"/>
    <mergeCell ref="A23:A24"/>
  </mergeCells>
  <pageMargins left="0.25" right="0.25" top="0.75" bottom="0.75" header="0.3" footer="0.3"/>
  <pageSetup paperSize="9" scale="73" orientation="landscape" r:id="rId1"/>
  <rowBreaks count="1" manualBreakCount="1">
    <brk id="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Borbet</dc:creator>
  <cp:lastModifiedBy>Олег</cp:lastModifiedBy>
  <cp:lastPrinted>2020-01-30T06:02:58Z</cp:lastPrinted>
  <dcterms:created xsi:type="dcterms:W3CDTF">2018-01-24T10:01:57Z</dcterms:created>
  <dcterms:modified xsi:type="dcterms:W3CDTF">2020-01-30T13:06:44Z</dcterms:modified>
</cp:coreProperties>
</file>